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64846" yWindow="735" windowWidth="15195" windowHeight="8700" activeTab="0"/>
  </bookViews>
  <sheets>
    <sheet name="Φύλλο1" sheetId="1" r:id="rId1"/>
    <sheet name="Φύλλο2" sheetId="2" r:id="rId2"/>
    <sheet name="ΔΙΚΑΙΟΛΟΓΗΤΙΚΑ" sheetId="3" r:id="rId3"/>
  </sheets>
  <definedNames>
    <definedName name="_xlnm.Print_Area" localSheetId="0">'Φύλλο1'!$A$1:$AI$39</definedName>
  </definedNames>
  <calcPr fullCalcOnLoad="1"/>
</workbook>
</file>

<file path=xl/sharedStrings.xml><?xml version="1.0" encoding="utf-8"?>
<sst xmlns="http://schemas.openxmlformats.org/spreadsheetml/2006/main" count="145" uniqueCount="136">
  <si>
    <t>ΕΛΛΗΝΙΚΗ ΔΗΜΟΚΡΑΤΙΑ</t>
  </si>
  <si>
    <t xml:space="preserve">Κ Α Τ Α Σ Τ Α Σ Η </t>
  </si>
  <si>
    <t>ΣΧΟΛΕΙΟ:</t>
  </si>
  <si>
    <t>Α/Α</t>
  </si>
  <si>
    <t xml:space="preserve">     Σ Υ Ν Ο Λ Α</t>
  </si>
  <si>
    <t>Ο Δ/ΝΤΗΣ ΤΟΥ ΣΧΟΛΕΙΟΥ</t>
  </si>
  <si>
    <t>Δ/ΝΣΗ Β/ΘΜΙΑΣ ΕΚΠ/ΣΗΣ ΚΑΣΤΟΡΙΑΣ</t>
  </si>
  <si>
    <t>ΠΕΡ/ΚΗ Δ/ΝΣΗ Π.&amp; Δ.ΕΚΠ/ΣΗΣ Δ. ΜΑΚΕΔΟΝΙΑΣ</t>
  </si>
  <si>
    <t>ΑΦΜ</t>
  </si>
  <si>
    <t>Αρ. Κατάστασης :</t>
  </si>
  <si>
    <t>ΤΟΠΟΣ/ΗΜΕΡΟΜΗΝΙΑ</t>
  </si>
  <si>
    <r>
      <t>Απαιτούμενα δικαιολογητικά</t>
    </r>
    <r>
      <rPr>
        <b/>
        <sz val="12"/>
        <color indexed="8"/>
        <rFont val="Arial"/>
        <family val="2"/>
      </rPr>
      <t xml:space="preserve"> :</t>
    </r>
  </si>
  <si>
    <t>ΜΕΡΙΚΟ ΣΥΝΟΛΟ</t>
  </si>
  <si>
    <t>ΣΥΝΟΛΟ ΔΑΠΑΝΗΣ</t>
  </si>
  <si>
    <t>ΚΩΔ. ΕΑΠ 3082800 ΕΙΣΦΟΡΑ ΑΛΛΗΛΕΓΓΥΗΣ 2%</t>
  </si>
  <si>
    <t>ΥΠΟΓΡΑΦΗ</t>
  </si>
  <si>
    <t>Για το χρονικό διάστημα  από:                          μέχρι:</t>
  </si>
  <si>
    <t>ΚΩΔ. ΕΑΠ 4052000  ΟΠΑΔ 2,55%</t>
  </si>
  <si>
    <t>ΚΩΔ. ΕΑΠ 4003107 Μ.Τ.Π.Υ. 2%</t>
  </si>
  <si>
    <t>ΚΡΑΤΗΣΕΙΣ</t>
  </si>
  <si>
    <t>ΚΑΘΑΡΟ ΠΟΣΟ ΔΙΚ/ΧΩΝ</t>
  </si>
  <si>
    <t>ΒΑΘΜΟΣ</t>
  </si>
  <si>
    <t>ΣΥΝΟΛΟ  ΗΜΕΡΩΝ</t>
  </si>
  <si>
    <t>ΗΜΕΡΗΣΙΑ ΑΠΟΖΗΜΙΩΣΗ</t>
  </si>
  <si>
    <r>
      <t xml:space="preserve">1.   </t>
    </r>
    <r>
      <rPr>
        <sz val="11"/>
        <color indexed="8"/>
        <rFont val="Arial"/>
        <family val="2"/>
      </rPr>
      <t xml:space="preserve">Διαβιβαστικό  σχολείου </t>
    </r>
  </si>
  <si>
    <t>ΑΠΟΖΗΜΙΩΣΗ ΛΟΓΩ ΕΡΓΑΣΙΑΣ ΣΑΒΒΑΤΟΥ Κ.Α.Ε. 0512</t>
  </si>
  <si>
    <t>ΟΝΟΜΑ</t>
  </si>
  <si>
    <t>ΕΠΩΝΥΜΟ</t>
  </si>
  <si>
    <t>ΠΑΤΡΩΝΥΜΟ</t>
  </si>
  <si>
    <t xml:space="preserve">ΣΥΝΟΛΟ ΚΡΑΤΗΣΕΩΝ </t>
  </si>
  <si>
    <t>ΦΟΡΟΣ 20% (-1,5%)</t>
  </si>
  <si>
    <t>ΚΩΔ. ΕΑΠ 4012504  ΤΕΑΔΥ       3%</t>
  </si>
  <si>
    <t>ΚΩΔ. ΕΑΠ 4012504 ΤΕΑΔΥ ΕΡΓΟΔΟΤΗ     3%</t>
  </si>
  <si>
    <t>ΚΩΔ. ΕΑΠ 4013400 ΤΕΑΧ       3%</t>
  </si>
  <si>
    <t>ΚΩΔ. ΕΑΠ 4013400 ΤΕΑΧ ΕΡΓΟΔΟΤΗ     3%</t>
  </si>
  <si>
    <t>Α) ΟΙ ΣΤΗΛΕΣ ΤΕΑΧ ΣΥΜΠΛΗΡΏΝΟΝΤΑΙ ΜΟΝΟ ΓΙΑ ΟΣΟΥΣ ΕΊΝΑΙ ΣΤΟ ΣΥΓΚΕΚΡΙΜΕΝΟ ΤΑΜΕΙΟ</t>
  </si>
  <si>
    <t xml:space="preserve">Β) ΣΕ ΠΕΡΙΠΤΩΣΗ ΑΣΦΑΛΙΣΜΕΝΟΥ ΣΤΟ ΤΣΜΕΔΕ ΕΠΙΚΟΙΝΩΝΗΣΤΕ ΜΕ ΤΗΝ ΟΙΚΟΝΟΜΙΚΗ ΥΠΗΡΕΣΙΑ ΤΗΣ ΔΔΕ </t>
  </si>
  <si>
    <t>4033500 ΤΣΜΕΔΕ ΣΥΝΤ ΕΡΓΟΔ</t>
  </si>
  <si>
    <t>4034000 ΤΣΜΕΔΕ ΚΥΤ ΕΡΓΟΔ</t>
  </si>
  <si>
    <t>4033800 ΤΣΜΕΔΕ ΕΠΙΚ ΕΡΓΟΔ</t>
  </si>
  <si>
    <t>4033500 ΤΣΜΕΔΕ ΣΥΝΤ</t>
  </si>
  <si>
    <t>4034000 ΤΣΜΕΔΕ ΚΥΤ</t>
  </si>
  <si>
    <t>4033800 ΤΣΜΕΔΕ ΕΠΙΚ</t>
  </si>
  <si>
    <t>4033900 ΤΣΜΕΔΕ ΕΦΑΠΑΞ</t>
  </si>
  <si>
    <r>
      <t xml:space="preserve">ΚΩΔ. ΕΑΠ 4052000    </t>
    </r>
    <r>
      <rPr>
        <sz val="8"/>
        <rFont val="Arial Greek"/>
        <family val="0"/>
      </rPr>
      <t xml:space="preserve"> ΕΡΓΟΔ. ΕΙΣΦ.ΥΠΕΡ ΟΠΑΔ 5,10%</t>
    </r>
  </si>
  <si>
    <r>
      <t>ΚΩΔ. ΕΑΠ 4013605</t>
    </r>
    <r>
      <rPr>
        <b/>
        <sz val="8"/>
        <rFont val="Arial Greek"/>
        <family val="2"/>
      </rPr>
      <t xml:space="preserve"> ΤΑΜΕΙΟ ΠΡΟΝΟΙΑΣ Δ.Υ. 1%</t>
    </r>
  </si>
  <si>
    <t>3,   Απόφαση ορισμού - πρακτικό σχολείου</t>
  </si>
  <si>
    <t>5.   ΦΕΚ ορισμού ύψους αποζημίωσης</t>
  </si>
  <si>
    <t>4.   Βεβαίωση εκτέλεσης εργασίας</t>
  </si>
  <si>
    <t>ΒΕΒΑΙΩΣΗ</t>
  </si>
  <si>
    <t>Με την υπογραφή της κατάστασης από τους απασχολούμενους</t>
  </si>
  <si>
    <t>βεβαιώνεται ότι δεν έχουν πληρωθεί για την ίδια αιτία από άλλη</t>
  </si>
  <si>
    <t xml:space="preserve"> το 30% του 1/8 των ετήσιων τακτικών αποδοχών τους</t>
  </si>
  <si>
    <t>πηγή και ότι το σύνολο των αποζημιώσεών τους δεν υπερβαίνει</t>
  </si>
  <si>
    <t>Γ) ΣΕ ΣΤΗΛΕΣ ΠΟΥ ΔΕΝ ΧΡΗΣΙΜΟΠΟΙΟΥΝΤΑΙ ΜΠΟΡΕΙ ΝΑ ΓΙΝΕΙ ΑΠΟΚΡΥΨΗ Ή ΚΑΙ ΝΑ ΔΙΑΓΡΑΦΟΥΝ, ΓΙΑ ΚΑΛΥΤΕΡΗ ΕΚΤΥΠΩΣΗ</t>
  </si>
  <si>
    <t>Η Δ/ΝΤΡΙΑ ΔΔΕ ΚΑΣΤΟΡΙΑΣ</t>
  </si>
  <si>
    <t>ΣΤΕΛΛΑ Κ. ΤΕΓΟΥ - ΣΤΕΡΓΙΟΠΟΥΛΟΥ</t>
  </si>
  <si>
    <t>ΟΙΚΟΝΟΜΙΚΟ ΕΤΟΣ 2015</t>
  </si>
  <si>
    <t xml:space="preserve">ΥΠΟΥΡΓΕΙΟ ΠΟΛΙΤΙΣΜΟΥ,ΠΑΙΔΕΙΑΣ &amp; ΘΡΗΣΚΕΥΜΑΤΩΝ, </t>
  </si>
  <si>
    <t>Ε2</t>
  </si>
  <si>
    <t>Στοιχεία Φορέα</t>
  </si>
  <si>
    <t>Δ.Δ.Ε.  ΚΑΣΤΟΡΙΑΣ</t>
  </si>
  <si>
    <t>Ονομ/μο, Πατρώνυμο ή Επωνυμία (για Νομ.Πρόσωπα)</t>
  </si>
  <si>
    <t>ΔΗΜΟΣΙΟ</t>
  </si>
  <si>
    <t>ΒΕΒΑΙΩΣΗ ΑΠΟΔΟΧΩΝ ΄Η ΣΥΝΤΑΞΕΩΝ</t>
  </si>
  <si>
    <t>Είδος Επιχείρησης</t>
  </si>
  <si>
    <t xml:space="preserve">           ( παράγραφος 3 άρθρου 83 ν.2238/1994)</t>
  </si>
  <si>
    <t>Δ/νση-Πόλη-Οδός-Αριθ.ΤΑΧ.ΚΩΔ</t>
  </si>
  <si>
    <t>Αριθ.Τηλ.</t>
  </si>
  <si>
    <t>Αρ.Φορ.Μητρώου ή Ταυτότητος</t>
  </si>
  <si>
    <t>099223534</t>
  </si>
  <si>
    <t>ΔΟΥ ΚΑΣΤΟΡΙΑΣ</t>
  </si>
  <si>
    <t>Ι. ΣΤΟΙΧΕΙΑ  ΤΟΥ  ΔΙΚΑΙΟΥΧΟΥ  ΜΙΣΘΩΤΟΥ</t>
  </si>
  <si>
    <t>Επώνυμο</t>
  </si>
  <si>
    <t>Όνομα</t>
  </si>
  <si>
    <t>Όνομα Πατέρα ή Συζύγου</t>
  </si>
  <si>
    <t>Αριθ.Φορολ.Μητρώου ή Ταυτότητας</t>
  </si>
  <si>
    <t>Αρμόδια για τη φορολογία του Δ.Ο.Υ.</t>
  </si>
  <si>
    <t>Είδος Υπηρεσίας</t>
  </si>
  <si>
    <t>ΙΙ. ΑΜΟΙΒΕΣ ΠΟΥ ΦΟΡΟΛΟΓΟΥΝΤΑΙ</t>
  </si>
  <si>
    <t>Είδος αποδοχών</t>
  </si>
  <si>
    <t>Ποσό ακαθάριστων</t>
  </si>
  <si>
    <t xml:space="preserve">Κρατήσεις για Ασφαλιστικά ταμεία </t>
  </si>
  <si>
    <t xml:space="preserve"> </t>
  </si>
  <si>
    <t>Σύνολο</t>
  </si>
  <si>
    <t xml:space="preserve">Καθαρό </t>
  </si>
  <si>
    <t>Ποσά που αναλογούν</t>
  </si>
  <si>
    <t>Ποσά που παρακρατήθηκαν</t>
  </si>
  <si>
    <t>(μισθός-υπερωρίες-επιδόματα κ.τ.λ)</t>
  </si>
  <si>
    <t>αποδοχών</t>
  </si>
  <si>
    <t>που βάρυναν το μισθωτό</t>
  </si>
  <si>
    <t>κρατήσεων</t>
  </si>
  <si>
    <t>ποσό</t>
  </si>
  <si>
    <t xml:space="preserve">  Φόρου</t>
  </si>
  <si>
    <t xml:space="preserve">     ΟΓΑ</t>
  </si>
  <si>
    <t>Φόρου</t>
  </si>
  <si>
    <t xml:space="preserve">ΟΓΑ </t>
  </si>
  <si>
    <t>ή συντάξεων</t>
  </si>
  <si>
    <t xml:space="preserve">    φόρου</t>
  </si>
  <si>
    <t>φόρου</t>
  </si>
  <si>
    <t>ΙΙΙ. ΑΜΟΙΒΕΣ ΠΟΥ ΑΠΑΛΛΑΣΣΟΝΤΑΙ ΑΠΌ ΤΟ ΦΟΡΟ Ή ΔΕ ΘΕΩΡΟΥΝΤΑΙ ΕΙΣΟΔΗΜΑ Ή ΦΟΡΟΛΟΓΟΥΝΤΑΙ ΑΥΤΟΤΕΛΩΣ</t>
  </si>
  <si>
    <t>Καστοριά                     1998</t>
  </si>
  <si>
    <t>Είδος Αμοιβής</t>
  </si>
  <si>
    <t>Διάταξη νόμου που παρέχει</t>
  </si>
  <si>
    <t xml:space="preserve">      Σύνολο κρατήσεων</t>
  </si>
  <si>
    <t>Φόρος που παρακρατήθηκε</t>
  </si>
  <si>
    <t>την απαλλαγή ή επιβάλλει</t>
  </si>
  <si>
    <t>Ακαθάριστο</t>
  </si>
  <si>
    <t xml:space="preserve">    που αφορούν τις αμοιβές</t>
  </si>
  <si>
    <t>Καθαρό</t>
  </si>
  <si>
    <t>(για την αυτοτελή</t>
  </si>
  <si>
    <t>αυτοτελή φορολογία</t>
  </si>
  <si>
    <t xml:space="preserve">   που απαλλάσσονται κ.τ.λ</t>
  </si>
  <si>
    <t>φορολογία)</t>
  </si>
  <si>
    <t>ΚΑΣΤΟΡΙΑ - ΚΑΡΑΟΛΗ 10 - 52100  -  2467055230</t>
  </si>
  <si>
    <t>ΚΑΣΤΟΡΙΑ -</t>
  </si>
  <si>
    <t>Δ/νση κατοικίας: Πόλη-Οδός-Αριθ.ΤΑΧ.ΚΩΔ.</t>
  </si>
  <si>
    <t>ΕΙΔ.ΕΙΣΦ.</t>
  </si>
  <si>
    <t>Μ.ΤΠΥ</t>
  </si>
  <si>
    <t>ΟΠΑΔ</t>
  </si>
  <si>
    <t>ΤΑ.ΑΡΩΓΗΣ</t>
  </si>
  <si>
    <t>Τ.Π.Δ.Υ.</t>
  </si>
  <si>
    <t>ΕΙΣΦ. ΑΛΛ.</t>
  </si>
  <si>
    <t>ΑΛΛΗΛΕΓΓΥΗΣ</t>
  </si>
  <si>
    <t>Η ΒΕΒΑΙΟΥΣΑ</t>
  </si>
  <si>
    <t>ΑΠΟΖΗΜΙΩΣΗ ΕΡΓΑΣΙΑΣ ΕΞΑΙΡΕΣΙΜΩΝ ΗΜΕΡΩΝ - ΣΑΒΒΑΤΑ, ΚΥΡΙΑΚΕΣ</t>
  </si>
  <si>
    <t xml:space="preserve">           που καταβλήθηκαν από 1/01/2015 έως 31-12-2015</t>
  </si>
  <si>
    <t>ΑΜΚΑ</t>
  </si>
  <si>
    <t>ΤΗΛ</t>
  </si>
  <si>
    <t>Δ/ΝΣΗ</t>
  </si>
  <si>
    <t>Δ.Ο.Υ.</t>
  </si>
  <si>
    <t>Τ.Κ.</t>
  </si>
  <si>
    <t>ΑΠΟΖΗΜΙΩΣΗΣ ΛΟΓΩ ΜΗ ΧΡΗΣΗΣ ΘΕΡΙΝΗΣ ΑΔΕΙΑΣ ΜΟΝΙΜΩΝ   ΕΚΠ/ΚΩΝ</t>
  </si>
  <si>
    <t xml:space="preserve">       7.  Η κατάσταση της εφαρμογής της ΕΑΠ θα δημιουργηθεί από την υπηρεσία μας.</t>
  </si>
  <si>
    <r>
      <t xml:space="preserve">2.   Καταστάσεις  πληρωμής εις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πλούν (EXCEL)</t>
    </r>
  </si>
  <si>
    <t>6.  Αποστολή με e-mail στην ΔΔΕ το αρχείο EXCEL με το οποίιο  δημιουργήθηκε η κατάσταση πληρωμής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</si>
</sst>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\-mmm\-yy;@"/>
  </numFmts>
  <fonts count="65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b/>
      <sz val="11"/>
      <name val="Times New Roman"/>
      <family val="1"/>
    </font>
    <font>
      <sz val="11"/>
      <name val="Arial Greek"/>
      <family val="2"/>
    </font>
    <font>
      <b/>
      <sz val="8"/>
      <name val="Arial Greek"/>
      <family val="0"/>
    </font>
    <font>
      <b/>
      <sz val="9"/>
      <name val="Arial Greek"/>
      <family val="0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 Greek"/>
      <family val="2"/>
    </font>
    <font>
      <b/>
      <sz val="12"/>
      <color indexed="10"/>
      <name val="Arial Greek"/>
      <family val="2"/>
    </font>
    <font>
      <b/>
      <sz val="8"/>
      <name val="Arial"/>
      <family val="2"/>
    </font>
    <font>
      <b/>
      <u val="single"/>
      <sz val="11"/>
      <name val="Arial Greek"/>
      <family val="2"/>
    </font>
    <font>
      <b/>
      <sz val="11"/>
      <color indexed="10"/>
      <name val="Arial Greek"/>
      <family val="0"/>
    </font>
    <font>
      <vertAlign val="superscript"/>
      <sz val="11"/>
      <name val="Arial Greek"/>
      <family val="2"/>
    </font>
    <font>
      <vertAlign val="superscript"/>
      <sz val="12"/>
      <name val="Arial Greek"/>
      <family val="2"/>
    </font>
    <font>
      <sz val="12"/>
      <name val="Arial Greek"/>
      <family val="2"/>
    </font>
    <font>
      <b/>
      <vertAlign val="superscript"/>
      <sz val="11"/>
      <name val="Arial Greek"/>
      <family val="0"/>
    </font>
    <font>
      <vertAlign val="superscript"/>
      <sz val="10"/>
      <name val="Arial Greek"/>
      <family val="2"/>
    </font>
    <font>
      <vertAlign val="superscript"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0" borderId="2" applyNumberFormat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7" borderId="1" applyNumberFormat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3" fillId="0" borderId="12" xfId="0" applyNumberFormat="1" applyFont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13" fillId="0" borderId="0" xfId="49" applyFont="1" applyAlignment="1">
      <alignment vertical="center" wrapText="1"/>
      <protection/>
    </xf>
    <xf numFmtId="0" fontId="47" fillId="0" borderId="0" xfId="49">
      <alignment/>
      <protection/>
    </xf>
    <xf numFmtId="0" fontId="13" fillId="0" borderId="0" xfId="49" applyFont="1">
      <alignment/>
      <protection/>
    </xf>
    <xf numFmtId="0" fontId="14" fillId="0" borderId="0" xfId="49" applyFont="1">
      <alignment/>
      <protection/>
    </xf>
    <xf numFmtId="0" fontId="13" fillId="0" borderId="0" xfId="49" applyFont="1" applyAlignment="1">
      <alignment horizontal="left" indent="2"/>
      <protection/>
    </xf>
    <xf numFmtId="0" fontId="3" fillId="0" borderId="1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2" fontId="5" fillId="0" borderId="12" xfId="0" applyNumberFormat="1" applyFont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0" fontId="13" fillId="0" borderId="0" xfId="49" applyFont="1" applyAlignment="1">
      <alignment horizontal="left" indent="2"/>
      <protection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2" xfId="0" applyFont="1" applyBorder="1" applyAlignment="1">
      <alignment/>
    </xf>
    <xf numFmtId="0" fontId="24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27" fillId="0" borderId="0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49" fontId="28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9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0" xfId="0" applyFont="1" applyAlignment="1">
      <alignment/>
    </xf>
    <xf numFmtId="0" fontId="8" fillId="0" borderId="32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8" fillId="0" borderId="3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/>
    </xf>
    <xf numFmtId="0" fontId="5" fillId="0" borderId="3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9" fontId="26" fillId="0" borderId="2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5" xfId="0" applyFont="1" applyBorder="1" applyAlignment="1">
      <alignment/>
    </xf>
    <xf numFmtId="0" fontId="64" fillId="0" borderId="0" xfId="49" applyFont="1">
      <alignment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5" fillId="0" borderId="0" xfId="49" applyFont="1" applyAlignment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4:AL45"/>
  <sheetViews>
    <sheetView tabSelected="1" zoomScale="75" zoomScaleNormal="75" zoomScalePageLayoutView="0" workbookViewId="0" topLeftCell="E10">
      <selection activeCell="Q31" sqref="Q31"/>
    </sheetView>
  </sheetViews>
  <sheetFormatPr defaultColWidth="9.00390625" defaultRowHeight="12.75"/>
  <cols>
    <col min="1" max="1" width="3.75390625" style="29" customWidth="1"/>
    <col min="2" max="2" width="16.25390625" style="30" customWidth="1"/>
    <col min="3" max="3" width="14.375" style="30" customWidth="1"/>
    <col min="4" max="4" width="13.875" style="30" customWidth="1"/>
    <col min="5" max="6" width="12.25390625" style="30" customWidth="1"/>
    <col min="7" max="7" width="13.875" style="30" customWidth="1"/>
    <col min="8" max="8" width="12.25390625" style="30" customWidth="1"/>
    <col min="9" max="9" width="14.125" style="30" customWidth="1"/>
    <col min="10" max="10" width="12.25390625" style="30" customWidth="1"/>
    <col min="11" max="11" width="5.00390625" style="30" customWidth="1"/>
    <col min="12" max="12" width="5.125" style="30" customWidth="1"/>
    <col min="13" max="13" width="8.25390625" style="30" customWidth="1"/>
    <col min="14" max="14" width="9.25390625" style="30" customWidth="1"/>
    <col min="15" max="15" width="9.75390625" style="30" customWidth="1"/>
    <col min="16" max="16" width="6.25390625" style="30" customWidth="1"/>
    <col min="17" max="17" width="8.875" style="30" customWidth="1"/>
    <col min="18" max="18" width="5.875" style="30" customWidth="1"/>
    <col min="19" max="19" width="5.625" style="30" customWidth="1"/>
    <col min="20" max="20" width="5.75390625" style="30" customWidth="1"/>
    <col min="21" max="21" width="10.375" style="30" customWidth="1"/>
    <col min="22" max="22" width="7.75390625" style="30" customWidth="1"/>
    <col min="23" max="23" width="8.625" style="30" customWidth="1"/>
    <col min="24" max="24" width="8.25390625" style="30" customWidth="1"/>
    <col min="25" max="25" width="5.875" style="30" customWidth="1"/>
    <col min="26" max="26" width="8.625" style="30" customWidth="1"/>
    <col min="27" max="27" width="8.875" style="30" customWidth="1"/>
    <col min="28" max="28" width="5.375" style="30" customWidth="1"/>
    <col min="29" max="29" width="5.625" style="30" customWidth="1"/>
    <col min="30" max="30" width="5.25390625" style="30" customWidth="1"/>
    <col min="31" max="31" width="5.00390625" style="30" customWidth="1"/>
    <col min="32" max="32" width="8.75390625" style="30" customWidth="1"/>
    <col min="33" max="33" width="7.875" style="30" customWidth="1"/>
    <col min="34" max="34" width="9.25390625" style="30" customWidth="1"/>
    <col min="35" max="35" width="12.75390625" style="30" customWidth="1"/>
    <col min="36" max="36" width="8.625" style="30" customWidth="1"/>
    <col min="37" max="37" width="9.375" style="30" customWidth="1"/>
    <col min="38" max="38" width="8.00390625" style="30" customWidth="1"/>
    <col min="39" max="16384" width="9.125" style="30" customWidth="1"/>
  </cols>
  <sheetData>
    <row r="1" ht="12.75"/>
    <row r="2" ht="12.75"/>
    <row r="3" ht="12.75"/>
    <row r="4" spans="3:33" ht="12.75">
      <c r="C4" s="77" t="s">
        <v>0</v>
      </c>
      <c r="AG4" s="31" t="s">
        <v>57</v>
      </c>
    </row>
    <row r="5" spans="3:38" s="1" customFormat="1" ht="15" customHeight="1">
      <c r="C5" s="77" t="s">
        <v>58</v>
      </c>
      <c r="V5" s="33"/>
      <c r="X5" s="33"/>
      <c r="Y5" s="33"/>
      <c r="Z5" s="33"/>
      <c r="AA5" s="33"/>
      <c r="AB5" s="33"/>
      <c r="AC5" s="33"/>
      <c r="AD5" s="33"/>
      <c r="AE5" s="33"/>
      <c r="AF5" s="33"/>
      <c r="AG5" s="37" t="s">
        <v>9</v>
      </c>
      <c r="AI5" s="32"/>
      <c r="AJ5"/>
      <c r="AK5"/>
      <c r="AL5"/>
    </row>
    <row r="6" spans="3:38" s="1" customFormat="1" ht="15" customHeight="1">
      <c r="C6" s="77" t="s">
        <v>7</v>
      </c>
      <c r="V6" s="33"/>
      <c r="X6" s="30"/>
      <c r="Y6" s="30"/>
      <c r="Z6" s="30"/>
      <c r="AA6" s="30"/>
      <c r="AB6" s="30"/>
      <c r="AC6" s="30"/>
      <c r="AD6" s="30"/>
      <c r="AE6" s="30"/>
      <c r="AF6" s="33"/>
      <c r="AG6" s="33"/>
      <c r="AH6" s="32"/>
      <c r="AI6" s="32"/>
      <c r="AJ6"/>
      <c r="AK6"/>
      <c r="AL6"/>
    </row>
    <row r="7" spans="3:38" s="1" customFormat="1" ht="15.75" customHeight="1">
      <c r="C7" s="77" t="s">
        <v>6</v>
      </c>
      <c r="N7" s="65" t="s">
        <v>1</v>
      </c>
      <c r="O7" s="33"/>
      <c r="P7" s="33"/>
      <c r="Q7" s="33"/>
      <c r="R7" s="33"/>
      <c r="S7" s="33"/>
      <c r="T7" s="33"/>
      <c r="U7" s="33"/>
      <c r="V7" s="33"/>
      <c r="X7" s="30"/>
      <c r="Y7" s="30"/>
      <c r="Z7" s="30"/>
      <c r="AA7" s="30"/>
      <c r="AB7" s="30"/>
      <c r="AC7" s="30"/>
      <c r="AD7" s="30"/>
      <c r="AE7" s="30"/>
      <c r="AF7" s="33"/>
      <c r="AG7" s="33"/>
      <c r="AH7" s="32"/>
      <c r="AI7" s="32"/>
      <c r="AK7"/>
      <c r="AL7"/>
    </row>
    <row r="8" spans="3:34" s="1" customFormat="1" ht="12.75" customHeight="1">
      <c r="C8" s="77" t="s">
        <v>2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0"/>
      <c r="Y8" s="30"/>
      <c r="Z8" s="30"/>
      <c r="AA8" s="30"/>
      <c r="AB8" s="30"/>
      <c r="AC8" s="30"/>
      <c r="AD8" s="30"/>
      <c r="AE8" s="30"/>
      <c r="AF8" s="38"/>
      <c r="AG8" s="38"/>
      <c r="AH8" s="38"/>
    </row>
    <row r="9" spans="12:34" s="1" customFormat="1" ht="15.75" customHeight="1">
      <c r="L9" s="63" t="s">
        <v>132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0"/>
      <c r="Y9" s="30"/>
      <c r="Z9" s="30"/>
      <c r="AA9" s="30"/>
      <c r="AB9" s="30"/>
      <c r="AC9" s="30"/>
      <c r="AD9" s="30"/>
      <c r="AE9" s="30"/>
      <c r="AF9" s="38"/>
      <c r="AG9" s="38"/>
      <c r="AH9" s="38"/>
    </row>
    <row r="10" spans="3:34" s="1" customFormat="1" ht="18" customHeight="1">
      <c r="C10" s="199"/>
      <c r="D10" s="199"/>
      <c r="E10" s="199"/>
      <c r="F10" s="81"/>
      <c r="G10" s="81"/>
      <c r="H10" s="81"/>
      <c r="I10" s="81"/>
      <c r="J10" s="81"/>
      <c r="M10" s="2"/>
      <c r="N10" s="64"/>
      <c r="O10" s="66"/>
      <c r="P10" s="66"/>
      <c r="Q10" s="58"/>
      <c r="R10" s="58"/>
      <c r="S10" s="58"/>
      <c r="T10" s="58"/>
      <c r="U10" s="58"/>
      <c r="V10" s="4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2"/>
    </row>
    <row r="11" spans="1:34" s="1" customFormat="1" ht="15.75" customHeight="1">
      <c r="A11" s="3"/>
      <c r="B11"/>
      <c r="C11"/>
      <c r="D11"/>
      <c r="E11"/>
      <c r="F11"/>
      <c r="G11"/>
      <c r="H11"/>
      <c r="I11"/>
      <c r="J11"/>
      <c r="K11"/>
      <c r="L11" s="4"/>
      <c r="N11" s="67" t="s">
        <v>16</v>
      </c>
      <c r="W11" s="41"/>
      <c r="AF11" s="40"/>
      <c r="AG11" s="41"/>
      <c r="AH11" s="4"/>
    </row>
    <row r="12" spans="1:34" s="1" customFormat="1" ht="15.75" customHeight="1" thickBot="1">
      <c r="A12" s="3"/>
      <c r="B12"/>
      <c r="C12"/>
      <c r="D12"/>
      <c r="E12"/>
      <c r="F12"/>
      <c r="G12"/>
      <c r="H12"/>
      <c r="I12"/>
      <c r="J12"/>
      <c r="K12"/>
      <c r="L12" s="4"/>
      <c r="N12" s="67"/>
      <c r="W12" s="41"/>
      <c r="AF12" s="40"/>
      <c r="AG12" s="41"/>
      <c r="AH12" s="4"/>
    </row>
    <row r="13" spans="1:35" s="1" customFormat="1" ht="18.75" customHeight="1" thickBot="1">
      <c r="A13" s="5"/>
      <c r="K13" s="189" t="s">
        <v>21</v>
      </c>
      <c r="L13" s="189" t="s">
        <v>22</v>
      </c>
      <c r="M13" s="189" t="s">
        <v>23</v>
      </c>
      <c r="N13" s="173" t="s">
        <v>12</v>
      </c>
      <c r="O13" s="194" t="s">
        <v>32</v>
      </c>
      <c r="P13" s="182" t="s">
        <v>34</v>
      </c>
      <c r="Q13" s="195" t="s">
        <v>44</v>
      </c>
      <c r="R13" s="182" t="s">
        <v>37</v>
      </c>
      <c r="S13" s="182" t="s">
        <v>38</v>
      </c>
      <c r="T13" s="182" t="s">
        <v>39</v>
      </c>
      <c r="U13" s="180" t="s">
        <v>13</v>
      </c>
      <c r="V13" s="183" t="s">
        <v>19</v>
      </c>
      <c r="W13" s="184"/>
      <c r="X13" s="184"/>
      <c r="Y13" s="184"/>
      <c r="Z13" s="184"/>
      <c r="AA13" s="184"/>
      <c r="AB13" s="184"/>
      <c r="AC13" s="184"/>
      <c r="AD13" s="184"/>
      <c r="AE13" s="185"/>
      <c r="AF13" s="193" t="s">
        <v>29</v>
      </c>
      <c r="AG13" s="173" t="s">
        <v>30</v>
      </c>
      <c r="AH13" s="188" t="s">
        <v>20</v>
      </c>
      <c r="AI13" s="68"/>
    </row>
    <row r="14" spans="1:35" s="5" customFormat="1" ht="18.75" customHeight="1">
      <c r="A14" s="173" t="s">
        <v>3</v>
      </c>
      <c r="B14" s="202" t="s">
        <v>27</v>
      </c>
      <c r="C14" s="202" t="s">
        <v>26</v>
      </c>
      <c r="D14" s="170" t="s">
        <v>28</v>
      </c>
      <c r="E14" s="170" t="s">
        <v>8</v>
      </c>
      <c r="F14" s="170" t="s">
        <v>130</v>
      </c>
      <c r="G14" s="170" t="s">
        <v>127</v>
      </c>
      <c r="H14" s="170" t="s">
        <v>128</v>
      </c>
      <c r="I14" s="170" t="s">
        <v>129</v>
      </c>
      <c r="J14" s="170" t="s">
        <v>131</v>
      </c>
      <c r="K14" s="189"/>
      <c r="L14" s="189"/>
      <c r="M14" s="189"/>
      <c r="N14" s="173"/>
      <c r="O14" s="194"/>
      <c r="P14" s="175"/>
      <c r="Q14" s="195"/>
      <c r="R14" s="175"/>
      <c r="S14" s="175"/>
      <c r="T14" s="175"/>
      <c r="U14" s="181"/>
      <c r="V14" s="178" t="s">
        <v>18</v>
      </c>
      <c r="W14" s="186" t="s">
        <v>17</v>
      </c>
      <c r="X14" s="186" t="s">
        <v>31</v>
      </c>
      <c r="Y14" s="176" t="s">
        <v>33</v>
      </c>
      <c r="Z14" s="190" t="s">
        <v>45</v>
      </c>
      <c r="AA14" s="191" t="s">
        <v>14</v>
      </c>
      <c r="AB14" s="176" t="s">
        <v>40</v>
      </c>
      <c r="AC14" s="176" t="s">
        <v>41</v>
      </c>
      <c r="AD14" s="174" t="s">
        <v>42</v>
      </c>
      <c r="AE14" s="176" t="s">
        <v>43</v>
      </c>
      <c r="AF14" s="173"/>
      <c r="AG14" s="173"/>
      <c r="AH14" s="188"/>
      <c r="AI14" s="7"/>
    </row>
    <row r="15" spans="1:35" s="5" customFormat="1" ht="18.75" customHeight="1">
      <c r="A15" s="198"/>
      <c r="B15" s="203"/>
      <c r="C15" s="203"/>
      <c r="D15" s="200"/>
      <c r="E15" s="200"/>
      <c r="F15" s="171"/>
      <c r="G15" s="171"/>
      <c r="H15" s="171"/>
      <c r="I15" s="171"/>
      <c r="J15" s="171"/>
      <c r="K15" s="189"/>
      <c r="L15" s="189"/>
      <c r="M15" s="189"/>
      <c r="N15" s="173"/>
      <c r="O15" s="194"/>
      <c r="P15" s="175"/>
      <c r="Q15" s="195"/>
      <c r="R15" s="175"/>
      <c r="S15" s="175"/>
      <c r="T15" s="175"/>
      <c r="U15" s="181"/>
      <c r="V15" s="178"/>
      <c r="W15" s="186"/>
      <c r="X15" s="186"/>
      <c r="Y15" s="177"/>
      <c r="Z15" s="191"/>
      <c r="AA15" s="191"/>
      <c r="AB15" s="177"/>
      <c r="AC15" s="177"/>
      <c r="AD15" s="175"/>
      <c r="AE15" s="177"/>
      <c r="AF15" s="173"/>
      <c r="AG15" s="173"/>
      <c r="AH15" s="188"/>
      <c r="AI15" s="7" t="s">
        <v>15</v>
      </c>
    </row>
    <row r="16" spans="1:35" s="5" customFormat="1" ht="18.75" customHeight="1">
      <c r="A16" s="198"/>
      <c r="B16" s="203"/>
      <c r="C16" s="203"/>
      <c r="D16" s="200"/>
      <c r="E16" s="200"/>
      <c r="F16" s="171"/>
      <c r="G16" s="171"/>
      <c r="H16" s="171"/>
      <c r="I16" s="171"/>
      <c r="J16" s="171"/>
      <c r="K16" s="189"/>
      <c r="L16" s="189"/>
      <c r="M16" s="189"/>
      <c r="N16" s="173"/>
      <c r="O16" s="194"/>
      <c r="P16" s="175"/>
      <c r="Q16" s="195"/>
      <c r="R16" s="175"/>
      <c r="S16" s="175"/>
      <c r="T16" s="175"/>
      <c r="U16" s="181"/>
      <c r="V16" s="178"/>
      <c r="W16" s="186"/>
      <c r="X16" s="186"/>
      <c r="Y16" s="177"/>
      <c r="Z16" s="191"/>
      <c r="AA16" s="191"/>
      <c r="AB16" s="177"/>
      <c r="AC16" s="177"/>
      <c r="AD16" s="175"/>
      <c r="AE16" s="177"/>
      <c r="AF16" s="173"/>
      <c r="AG16" s="173"/>
      <c r="AH16" s="188"/>
      <c r="AI16" s="6"/>
    </row>
    <row r="17" spans="1:35" s="5" customFormat="1" ht="18.75" customHeight="1">
      <c r="A17" s="198"/>
      <c r="B17" s="203"/>
      <c r="C17" s="203"/>
      <c r="D17" s="201"/>
      <c r="E17" s="201"/>
      <c r="F17" s="172"/>
      <c r="G17" s="172"/>
      <c r="H17" s="172"/>
      <c r="I17" s="172"/>
      <c r="J17" s="172"/>
      <c r="K17" s="189"/>
      <c r="L17" s="189"/>
      <c r="M17" s="189"/>
      <c r="N17" s="173"/>
      <c r="O17" s="194"/>
      <c r="P17" s="176"/>
      <c r="Q17" s="195"/>
      <c r="R17" s="176"/>
      <c r="S17" s="176"/>
      <c r="T17" s="176"/>
      <c r="U17" s="181"/>
      <c r="V17" s="179"/>
      <c r="W17" s="187"/>
      <c r="X17" s="187"/>
      <c r="Y17" s="177"/>
      <c r="Z17" s="192"/>
      <c r="AA17" s="192"/>
      <c r="AB17" s="177"/>
      <c r="AC17" s="177"/>
      <c r="AD17" s="176"/>
      <c r="AE17" s="177"/>
      <c r="AF17" s="173"/>
      <c r="AG17" s="173"/>
      <c r="AH17" s="188"/>
      <c r="AI17" s="8"/>
    </row>
    <row r="18" spans="1:35" s="13" customFormat="1" ht="26.25" customHeight="1">
      <c r="A18" s="9">
        <v>1</v>
      </c>
      <c r="B18" s="73"/>
      <c r="C18" s="73"/>
      <c r="D18" s="73"/>
      <c r="E18" s="82"/>
      <c r="F18" s="82"/>
      <c r="G18" s="82"/>
      <c r="H18" s="82"/>
      <c r="I18" s="82"/>
      <c r="J18" s="82"/>
      <c r="K18" s="71" t="s">
        <v>59</v>
      </c>
      <c r="L18" s="72">
        <v>2</v>
      </c>
      <c r="M18" s="34">
        <v>25</v>
      </c>
      <c r="N18" s="59">
        <f aca="true" t="shared" si="0" ref="N18:N25">L18*M18</f>
        <v>50</v>
      </c>
      <c r="O18" s="59">
        <f>ROUND((N18*3/100),2)</f>
        <v>1.5</v>
      </c>
      <c r="P18" s="59"/>
      <c r="Q18" s="59">
        <f>ROUND((N18*5.1%),2)</f>
        <v>2.55</v>
      </c>
      <c r="R18" s="59"/>
      <c r="S18" s="59"/>
      <c r="T18" s="59"/>
      <c r="U18" s="10">
        <f>SUM(N18:T18)</f>
        <v>54.05</v>
      </c>
      <c r="V18" s="60">
        <f>ROUND(N18*(2/100),2)</f>
        <v>1</v>
      </c>
      <c r="W18" s="60">
        <f>ROUND(N18*(2.55/100),2)</f>
        <v>1.28</v>
      </c>
      <c r="X18" s="60">
        <f>ROUND((N18*3/100),2)</f>
        <v>1.5</v>
      </c>
      <c r="Y18" s="60"/>
      <c r="Z18" s="60">
        <f>ROUND((N18*1/100),2)</f>
        <v>0.5</v>
      </c>
      <c r="AA18" s="60">
        <f>ROUND((N18*2/100),2)</f>
        <v>1</v>
      </c>
      <c r="AB18" s="60"/>
      <c r="AC18" s="60"/>
      <c r="AD18" s="60"/>
      <c r="AE18" s="60"/>
      <c r="AF18" s="60">
        <f>SUM(V18:AE18)</f>
        <v>5.28</v>
      </c>
      <c r="AG18" s="61">
        <f>ROUND((N18-AF18)*(20/100*0.985),2)</f>
        <v>8.81</v>
      </c>
      <c r="AH18" s="11">
        <f aca="true" t="shared" si="1" ref="AH18:AH25">N18-AF18-AG18</f>
        <v>35.91</v>
      </c>
      <c r="AI18" s="12"/>
    </row>
    <row r="19" spans="1:35" s="15" customFormat="1" ht="26.25" customHeight="1">
      <c r="A19" s="9">
        <v>2</v>
      </c>
      <c r="B19" s="73"/>
      <c r="C19" s="73"/>
      <c r="D19" s="73"/>
      <c r="E19" s="74"/>
      <c r="F19" s="74"/>
      <c r="G19" s="74"/>
      <c r="H19" s="74"/>
      <c r="I19" s="74"/>
      <c r="J19" s="74"/>
      <c r="K19" s="71"/>
      <c r="L19" s="72"/>
      <c r="M19" s="34"/>
      <c r="N19" s="59">
        <f t="shared" si="0"/>
        <v>0</v>
      </c>
      <c r="O19" s="59">
        <f aca="true" t="shared" si="2" ref="O19:O25">ROUND((N19*3/100),2)</f>
        <v>0</v>
      </c>
      <c r="P19" s="59"/>
      <c r="Q19" s="59">
        <f aca="true" t="shared" si="3" ref="Q19:Q25">ROUND((N19*5.1%),2)</f>
        <v>0</v>
      </c>
      <c r="R19" s="59"/>
      <c r="S19" s="59"/>
      <c r="T19" s="59"/>
      <c r="U19" s="10">
        <f aca="true" t="shared" si="4" ref="U19:U25">SUM(N19:T19)</f>
        <v>0</v>
      </c>
      <c r="V19" s="60">
        <f aca="true" t="shared" si="5" ref="V19:V25">ROUND(N19*(2/100),2)</f>
        <v>0</v>
      </c>
      <c r="W19" s="60">
        <f aca="true" t="shared" si="6" ref="W19:W25">ROUND(N19*(2.55/100),2)</f>
        <v>0</v>
      </c>
      <c r="X19" s="60">
        <f aca="true" t="shared" si="7" ref="X19:X25">ROUND((N19*3/100),2)</f>
        <v>0</v>
      </c>
      <c r="Y19" s="60"/>
      <c r="Z19" s="60">
        <f aca="true" t="shared" si="8" ref="Z19:Z25">ROUND((N19*1/100),2)</f>
        <v>0</v>
      </c>
      <c r="AA19" s="60">
        <f aca="true" t="shared" si="9" ref="AA19:AA25">ROUND((N19*2/100),2)</f>
        <v>0</v>
      </c>
      <c r="AB19" s="60"/>
      <c r="AC19" s="60"/>
      <c r="AD19" s="60"/>
      <c r="AE19" s="60"/>
      <c r="AF19" s="60">
        <f aca="true" t="shared" si="10" ref="AF19:AF25">SUM(V19:AE19)</f>
        <v>0</v>
      </c>
      <c r="AG19" s="61">
        <f aca="true" t="shared" si="11" ref="AG19:AG25">ROUND((N19-AF19)*(20/100*0.985),2)</f>
        <v>0</v>
      </c>
      <c r="AH19" s="11">
        <f t="shared" si="1"/>
        <v>0</v>
      </c>
      <c r="AI19" s="14"/>
    </row>
    <row r="20" spans="1:35" s="15" customFormat="1" ht="26.25" customHeight="1">
      <c r="A20" s="9">
        <v>3</v>
      </c>
      <c r="B20" s="73"/>
      <c r="C20" s="73"/>
      <c r="D20" s="73"/>
      <c r="E20" s="74"/>
      <c r="F20" s="74"/>
      <c r="G20" s="74"/>
      <c r="H20" s="74"/>
      <c r="I20" s="74"/>
      <c r="J20" s="74"/>
      <c r="K20" s="71"/>
      <c r="L20" s="72"/>
      <c r="M20" s="34"/>
      <c r="N20" s="59">
        <f t="shared" si="0"/>
        <v>0</v>
      </c>
      <c r="O20" s="59">
        <f t="shared" si="2"/>
        <v>0</v>
      </c>
      <c r="P20" s="59"/>
      <c r="Q20" s="59">
        <f t="shared" si="3"/>
        <v>0</v>
      </c>
      <c r="R20" s="59"/>
      <c r="S20" s="59"/>
      <c r="T20" s="59"/>
      <c r="U20" s="10">
        <f t="shared" si="4"/>
        <v>0</v>
      </c>
      <c r="V20" s="60">
        <f t="shared" si="5"/>
        <v>0</v>
      </c>
      <c r="W20" s="60">
        <f t="shared" si="6"/>
        <v>0</v>
      </c>
      <c r="X20" s="60">
        <f t="shared" si="7"/>
        <v>0</v>
      </c>
      <c r="Y20" s="60"/>
      <c r="Z20" s="60">
        <f t="shared" si="8"/>
        <v>0</v>
      </c>
      <c r="AA20" s="60">
        <f t="shared" si="9"/>
        <v>0</v>
      </c>
      <c r="AB20" s="60"/>
      <c r="AC20" s="60"/>
      <c r="AD20" s="60"/>
      <c r="AE20" s="60"/>
      <c r="AF20" s="60">
        <f t="shared" si="10"/>
        <v>0</v>
      </c>
      <c r="AG20" s="61">
        <f t="shared" si="11"/>
        <v>0</v>
      </c>
      <c r="AH20" s="11">
        <f t="shared" si="1"/>
        <v>0</v>
      </c>
      <c r="AI20" s="14"/>
    </row>
    <row r="21" spans="1:35" s="15" customFormat="1" ht="26.25" customHeight="1">
      <c r="A21" s="9">
        <v>4</v>
      </c>
      <c r="B21" s="73"/>
      <c r="C21" s="73"/>
      <c r="D21" s="73"/>
      <c r="E21" s="74"/>
      <c r="F21" s="74"/>
      <c r="G21" s="74"/>
      <c r="H21" s="74"/>
      <c r="I21" s="74"/>
      <c r="J21" s="74"/>
      <c r="K21" s="71"/>
      <c r="L21" s="72"/>
      <c r="M21" s="35"/>
      <c r="N21" s="59">
        <f t="shared" si="0"/>
        <v>0</v>
      </c>
      <c r="O21" s="59">
        <f t="shared" si="2"/>
        <v>0</v>
      </c>
      <c r="P21" s="59"/>
      <c r="Q21" s="59">
        <f t="shared" si="3"/>
        <v>0</v>
      </c>
      <c r="R21" s="59"/>
      <c r="S21" s="59"/>
      <c r="T21" s="59"/>
      <c r="U21" s="10">
        <f t="shared" si="4"/>
        <v>0</v>
      </c>
      <c r="V21" s="60">
        <f t="shared" si="5"/>
        <v>0</v>
      </c>
      <c r="W21" s="60">
        <f t="shared" si="6"/>
        <v>0</v>
      </c>
      <c r="X21" s="60">
        <f t="shared" si="7"/>
        <v>0</v>
      </c>
      <c r="Y21" s="60"/>
      <c r="Z21" s="60">
        <f t="shared" si="8"/>
        <v>0</v>
      </c>
      <c r="AA21" s="60">
        <f t="shared" si="9"/>
        <v>0</v>
      </c>
      <c r="AB21" s="60"/>
      <c r="AC21" s="60"/>
      <c r="AD21" s="60"/>
      <c r="AE21" s="60"/>
      <c r="AF21" s="60">
        <f t="shared" si="10"/>
        <v>0</v>
      </c>
      <c r="AG21" s="61">
        <f t="shared" si="11"/>
        <v>0</v>
      </c>
      <c r="AH21" s="11">
        <f t="shared" si="1"/>
        <v>0</v>
      </c>
      <c r="AI21" s="14"/>
    </row>
    <row r="22" spans="1:35" s="15" customFormat="1" ht="26.25" customHeight="1">
      <c r="A22" s="9">
        <v>5</v>
      </c>
      <c r="B22" s="73"/>
      <c r="C22" s="73"/>
      <c r="D22" s="73"/>
      <c r="E22" s="74"/>
      <c r="F22" s="74"/>
      <c r="G22" s="74"/>
      <c r="H22" s="74"/>
      <c r="I22" s="74"/>
      <c r="J22" s="74"/>
      <c r="K22" s="71"/>
      <c r="L22" s="72"/>
      <c r="M22" s="35"/>
      <c r="N22" s="59">
        <f t="shared" si="0"/>
        <v>0</v>
      </c>
      <c r="O22" s="59">
        <f t="shared" si="2"/>
        <v>0</v>
      </c>
      <c r="P22" s="59"/>
      <c r="Q22" s="59">
        <f t="shared" si="3"/>
        <v>0</v>
      </c>
      <c r="R22" s="59"/>
      <c r="S22" s="59"/>
      <c r="T22" s="59"/>
      <c r="U22" s="10">
        <f t="shared" si="4"/>
        <v>0</v>
      </c>
      <c r="V22" s="60">
        <f t="shared" si="5"/>
        <v>0</v>
      </c>
      <c r="W22" s="60">
        <f t="shared" si="6"/>
        <v>0</v>
      </c>
      <c r="X22" s="60">
        <f t="shared" si="7"/>
        <v>0</v>
      </c>
      <c r="Y22" s="60"/>
      <c r="Z22" s="60">
        <f t="shared" si="8"/>
        <v>0</v>
      </c>
      <c r="AA22" s="60">
        <f t="shared" si="9"/>
        <v>0</v>
      </c>
      <c r="AB22" s="60"/>
      <c r="AC22" s="60"/>
      <c r="AD22" s="60"/>
      <c r="AE22" s="60"/>
      <c r="AF22" s="60">
        <f t="shared" si="10"/>
        <v>0</v>
      </c>
      <c r="AG22" s="61">
        <f t="shared" si="11"/>
        <v>0</v>
      </c>
      <c r="AH22" s="11">
        <f t="shared" si="1"/>
        <v>0</v>
      </c>
      <c r="AI22" s="14"/>
    </row>
    <row r="23" spans="1:35" s="15" customFormat="1" ht="26.25" customHeight="1">
      <c r="A23" s="9"/>
      <c r="B23" s="73"/>
      <c r="C23" s="73"/>
      <c r="D23" s="73"/>
      <c r="E23" s="74"/>
      <c r="F23" s="74"/>
      <c r="G23" s="74"/>
      <c r="H23" s="74"/>
      <c r="I23" s="74"/>
      <c r="J23" s="74"/>
      <c r="K23" s="71"/>
      <c r="L23" s="72"/>
      <c r="M23" s="35"/>
      <c r="N23" s="59">
        <f t="shared" si="0"/>
        <v>0</v>
      </c>
      <c r="O23" s="59">
        <f t="shared" si="2"/>
        <v>0</v>
      </c>
      <c r="P23" s="59"/>
      <c r="Q23" s="59">
        <f t="shared" si="3"/>
        <v>0</v>
      </c>
      <c r="R23" s="59"/>
      <c r="S23" s="59"/>
      <c r="T23" s="59"/>
      <c r="U23" s="10">
        <f t="shared" si="4"/>
        <v>0</v>
      </c>
      <c r="V23" s="60">
        <f t="shared" si="5"/>
        <v>0</v>
      </c>
      <c r="W23" s="60">
        <f t="shared" si="6"/>
        <v>0</v>
      </c>
      <c r="X23" s="60">
        <f t="shared" si="7"/>
        <v>0</v>
      </c>
      <c r="Y23" s="60"/>
      <c r="Z23" s="60">
        <f t="shared" si="8"/>
        <v>0</v>
      </c>
      <c r="AA23" s="60">
        <f t="shared" si="9"/>
        <v>0</v>
      </c>
      <c r="AB23" s="60"/>
      <c r="AC23" s="60"/>
      <c r="AD23" s="60"/>
      <c r="AE23" s="60"/>
      <c r="AF23" s="60">
        <f t="shared" si="10"/>
        <v>0</v>
      </c>
      <c r="AG23" s="61">
        <f t="shared" si="11"/>
        <v>0</v>
      </c>
      <c r="AH23" s="11">
        <f t="shared" si="1"/>
        <v>0</v>
      </c>
      <c r="AI23" s="57"/>
    </row>
    <row r="24" spans="1:35" s="15" customFormat="1" ht="26.25" customHeight="1">
      <c r="A24" s="9"/>
      <c r="B24" s="73"/>
      <c r="C24" s="73"/>
      <c r="D24" s="73"/>
      <c r="E24" s="74"/>
      <c r="F24" s="74"/>
      <c r="G24" s="74"/>
      <c r="H24" s="74"/>
      <c r="I24" s="74"/>
      <c r="J24" s="74"/>
      <c r="K24" s="71"/>
      <c r="L24" s="72"/>
      <c r="M24" s="35"/>
      <c r="N24" s="59">
        <f>L24*M24</f>
        <v>0</v>
      </c>
      <c r="O24" s="59">
        <f t="shared" si="2"/>
        <v>0</v>
      </c>
      <c r="P24" s="59"/>
      <c r="Q24" s="59">
        <f t="shared" si="3"/>
        <v>0</v>
      </c>
      <c r="R24" s="59"/>
      <c r="S24" s="59"/>
      <c r="T24" s="59"/>
      <c r="U24" s="10">
        <f t="shared" si="4"/>
        <v>0</v>
      </c>
      <c r="V24" s="60">
        <f t="shared" si="5"/>
        <v>0</v>
      </c>
      <c r="W24" s="60">
        <f t="shared" si="6"/>
        <v>0</v>
      </c>
      <c r="X24" s="60">
        <f t="shared" si="7"/>
        <v>0</v>
      </c>
      <c r="Y24" s="60"/>
      <c r="Z24" s="60">
        <f t="shared" si="8"/>
        <v>0</v>
      </c>
      <c r="AA24" s="60">
        <f t="shared" si="9"/>
        <v>0</v>
      </c>
      <c r="AB24" s="60"/>
      <c r="AC24" s="60"/>
      <c r="AD24" s="60"/>
      <c r="AE24" s="60"/>
      <c r="AF24" s="60">
        <f t="shared" si="10"/>
        <v>0</v>
      </c>
      <c r="AG24" s="61">
        <f t="shared" si="11"/>
        <v>0</v>
      </c>
      <c r="AH24" s="11">
        <f t="shared" si="1"/>
        <v>0</v>
      </c>
      <c r="AI24" s="57"/>
    </row>
    <row r="25" spans="1:35" s="15" customFormat="1" ht="26.25" customHeight="1">
      <c r="A25" s="9"/>
      <c r="B25" s="69"/>
      <c r="C25" s="69"/>
      <c r="D25" s="69"/>
      <c r="E25" s="70"/>
      <c r="F25" s="70"/>
      <c r="G25" s="70"/>
      <c r="H25" s="70"/>
      <c r="I25" s="70"/>
      <c r="J25" s="70"/>
      <c r="K25" s="71"/>
      <c r="L25" s="72"/>
      <c r="M25" s="35"/>
      <c r="N25" s="59">
        <f t="shared" si="0"/>
        <v>0</v>
      </c>
      <c r="O25" s="59">
        <f t="shared" si="2"/>
        <v>0</v>
      </c>
      <c r="P25" s="59"/>
      <c r="Q25" s="59">
        <f t="shared" si="3"/>
        <v>0</v>
      </c>
      <c r="R25" s="59"/>
      <c r="S25" s="59"/>
      <c r="T25" s="59"/>
      <c r="U25" s="10">
        <f t="shared" si="4"/>
        <v>0</v>
      </c>
      <c r="V25" s="60">
        <f t="shared" si="5"/>
        <v>0</v>
      </c>
      <c r="W25" s="60">
        <f t="shared" si="6"/>
        <v>0</v>
      </c>
      <c r="X25" s="60">
        <f t="shared" si="7"/>
        <v>0</v>
      </c>
      <c r="Y25" s="60"/>
      <c r="Z25" s="60">
        <f t="shared" si="8"/>
        <v>0</v>
      </c>
      <c r="AA25" s="60">
        <f t="shared" si="9"/>
        <v>0</v>
      </c>
      <c r="AB25" s="60"/>
      <c r="AC25" s="60"/>
      <c r="AD25" s="60"/>
      <c r="AE25" s="60"/>
      <c r="AF25" s="60">
        <f t="shared" si="10"/>
        <v>0</v>
      </c>
      <c r="AG25" s="61">
        <f t="shared" si="11"/>
        <v>0</v>
      </c>
      <c r="AH25" s="11">
        <f t="shared" si="1"/>
        <v>0</v>
      </c>
      <c r="AI25" s="57"/>
    </row>
    <row r="26" spans="1:35" s="20" customFormat="1" ht="25.5" customHeight="1">
      <c r="A26" s="196" t="s">
        <v>4</v>
      </c>
      <c r="B26" s="197"/>
      <c r="C26" s="197"/>
      <c r="D26" s="197"/>
      <c r="E26" s="197"/>
      <c r="F26" s="80"/>
      <c r="G26" s="80"/>
      <c r="H26" s="80"/>
      <c r="I26" s="80"/>
      <c r="J26" s="80"/>
      <c r="K26" s="16"/>
      <c r="L26" s="17"/>
      <c r="M26" s="36"/>
      <c r="N26" s="18">
        <f aca="true" t="shared" si="12" ref="N26:U26">SUM(N18:N25)</f>
        <v>50</v>
      </c>
      <c r="O26" s="18">
        <f t="shared" si="12"/>
        <v>1.5</v>
      </c>
      <c r="P26" s="18">
        <f t="shared" si="12"/>
        <v>0</v>
      </c>
      <c r="Q26" s="18">
        <f t="shared" si="12"/>
        <v>2.55</v>
      </c>
      <c r="R26" s="18">
        <f t="shared" si="12"/>
        <v>0</v>
      </c>
      <c r="S26" s="18">
        <f t="shared" si="12"/>
        <v>0</v>
      </c>
      <c r="T26" s="18">
        <f t="shared" si="12"/>
        <v>0</v>
      </c>
      <c r="U26" s="18">
        <f t="shared" si="12"/>
        <v>54.05</v>
      </c>
      <c r="V26" s="18">
        <f aca="true" t="shared" si="13" ref="V26:AH26">SUM(V18:V25)</f>
        <v>1</v>
      </c>
      <c r="W26" s="18">
        <f t="shared" si="13"/>
        <v>1.28</v>
      </c>
      <c r="X26" s="18">
        <f t="shared" si="13"/>
        <v>1.5</v>
      </c>
      <c r="Y26" s="18">
        <f t="shared" si="13"/>
        <v>0</v>
      </c>
      <c r="Z26" s="18">
        <f t="shared" si="13"/>
        <v>0.5</v>
      </c>
      <c r="AA26" s="18">
        <f t="shared" si="13"/>
        <v>1</v>
      </c>
      <c r="AB26" s="18">
        <f>SUM(AB18:AB25)</f>
        <v>0</v>
      </c>
      <c r="AC26" s="18">
        <f>SUM(AC18:AC25)</f>
        <v>0</v>
      </c>
      <c r="AD26" s="18">
        <f>SUM(AD18:AD25)</f>
        <v>0</v>
      </c>
      <c r="AE26" s="18">
        <f>SUM(AE18:AE25)</f>
        <v>0</v>
      </c>
      <c r="AF26" s="18">
        <f t="shared" si="13"/>
        <v>5.28</v>
      </c>
      <c r="AG26" s="18">
        <f t="shared" si="13"/>
        <v>8.81</v>
      </c>
      <c r="AH26" s="18">
        <f t="shared" si="13"/>
        <v>35.91</v>
      </c>
      <c r="AI26" s="19"/>
    </row>
    <row r="27" spans="1:34" ht="16.5" customHeight="1">
      <c r="A27" s="21"/>
      <c r="AG27" s="22"/>
      <c r="AH27" s="22"/>
    </row>
    <row r="28" spans="1:11" ht="13.5" customHeight="1">
      <c r="A28" s="23"/>
      <c r="B28" s="2"/>
      <c r="C28" s="76" t="s">
        <v>49</v>
      </c>
      <c r="D28" s="2"/>
      <c r="E28" s="2"/>
      <c r="F28" s="2"/>
      <c r="G28" s="2"/>
      <c r="H28" s="2"/>
      <c r="I28" s="2"/>
      <c r="J28" s="2"/>
      <c r="K28" s="48"/>
    </row>
    <row r="29" spans="1:32" ht="12.75">
      <c r="A29" s="25"/>
      <c r="B29" s="3" t="s">
        <v>50</v>
      </c>
      <c r="C29" s="23"/>
      <c r="D29" s="23"/>
      <c r="E29" s="23"/>
      <c r="F29" s="23"/>
      <c r="G29" s="23"/>
      <c r="H29" s="23"/>
      <c r="I29" s="23"/>
      <c r="J29" s="23"/>
      <c r="K29" s="1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AF29" s="24"/>
    </row>
    <row r="30" spans="1:33" ht="12.75">
      <c r="A30" s="25"/>
      <c r="B30" s="29" t="s">
        <v>51</v>
      </c>
      <c r="C30" s="23"/>
      <c r="D30" s="23"/>
      <c r="E30" s="23"/>
      <c r="F30" s="23"/>
      <c r="G30" s="23"/>
      <c r="H30" s="23"/>
      <c r="I30" s="23"/>
      <c r="J30" s="23"/>
      <c r="K30" s="26"/>
      <c r="V30" s="43"/>
      <c r="AF30" s="43"/>
      <c r="AG30" s="43"/>
    </row>
    <row r="31" spans="1:33" ht="12.75">
      <c r="A31" s="25"/>
      <c r="B31" s="29" t="s">
        <v>53</v>
      </c>
      <c r="C31" s="23"/>
      <c r="D31" s="23"/>
      <c r="E31" s="23"/>
      <c r="F31" s="23"/>
      <c r="G31" s="23"/>
      <c r="H31" s="23"/>
      <c r="I31" s="23"/>
      <c r="J31" s="23"/>
      <c r="K31" s="26"/>
      <c r="V31" s="43"/>
      <c r="AF31" s="43"/>
      <c r="AG31" s="43"/>
    </row>
    <row r="32" spans="1:31" ht="12.75">
      <c r="A32" s="25"/>
      <c r="B32" s="29" t="s">
        <v>52</v>
      </c>
      <c r="C32" s="23"/>
      <c r="D32" s="23"/>
      <c r="E32" s="23"/>
      <c r="F32" s="23"/>
      <c r="G32" s="23"/>
      <c r="H32" s="23"/>
      <c r="I32" s="23"/>
      <c r="J32" s="23"/>
      <c r="K32" s="1"/>
      <c r="N32" s="49"/>
      <c r="O32" s="49"/>
      <c r="P32" s="49"/>
      <c r="Q32" s="79"/>
      <c r="R32" s="49"/>
      <c r="S32" s="49"/>
      <c r="T32" s="49"/>
      <c r="U32" s="49"/>
      <c r="V32" s="47"/>
      <c r="X32" s="50" t="s">
        <v>10</v>
      </c>
      <c r="Y32" s="50"/>
      <c r="Z32" s="50"/>
      <c r="AA32" s="50"/>
      <c r="AB32" s="50"/>
      <c r="AC32" s="50"/>
      <c r="AD32" s="50"/>
      <c r="AE32" s="50"/>
    </row>
    <row r="33" spans="1:23" ht="12.75">
      <c r="A33" s="25"/>
      <c r="B33" s="23"/>
      <c r="C33" s="23"/>
      <c r="D33" s="23"/>
      <c r="E33" s="23"/>
      <c r="F33" s="23"/>
      <c r="G33" s="23"/>
      <c r="H33" s="23"/>
      <c r="I33" s="23"/>
      <c r="J33" s="23"/>
      <c r="K33" s="26"/>
      <c r="W33" s="45"/>
    </row>
    <row r="34" spans="1:31" ht="12.75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6"/>
      <c r="M34" s="42" t="s">
        <v>5</v>
      </c>
      <c r="W34" s="30"/>
      <c r="X34" s="48" t="s">
        <v>55</v>
      </c>
      <c r="Y34" s="48"/>
      <c r="Z34" s="48"/>
      <c r="AA34" s="48"/>
      <c r="AB34" s="48"/>
      <c r="AC34" s="48"/>
      <c r="AD34" s="48"/>
      <c r="AE34" s="48"/>
    </row>
    <row r="35" spans="1:23" ht="12.75">
      <c r="A35" s="25"/>
      <c r="B35" s="23"/>
      <c r="C35" s="23"/>
      <c r="D35" s="23"/>
      <c r="E35" s="23"/>
      <c r="F35" s="23"/>
      <c r="G35" s="23"/>
      <c r="H35" s="23"/>
      <c r="I35" s="23"/>
      <c r="J35" s="23"/>
      <c r="K35" s="26"/>
      <c r="W35" s="30"/>
    </row>
    <row r="36" spans="1:23" ht="12.75">
      <c r="A36" s="25"/>
      <c r="B36" s="23"/>
      <c r="C36" s="23"/>
      <c r="D36" s="23"/>
      <c r="E36" s="23"/>
      <c r="F36" s="23"/>
      <c r="G36" s="23"/>
      <c r="H36" s="23"/>
      <c r="I36" s="23"/>
      <c r="J36" s="23"/>
      <c r="K36" s="26"/>
      <c r="W36" s="30"/>
    </row>
    <row r="37" spans="1:23" ht="12.75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6"/>
      <c r="W37" s="30"/>
    </row>
    <row r="38" spans="1:11" ht="14.25" customHeight="1">
      <c r="A38" s="23"/>
      <c r="B38" s="2"/>
      <c r="C38" s="2"/>
      <c r="D38" s="2"/>
      <c r="E38" s="2"/>
      <c r="F38" s="2"/>
      <c r="G38" s="2"/>
      <c r="H38" s="2"/>
      <c r="I38" s="2"/>
      <c r="J38" s="2"/>
      <c r="K38" s="26"/>
    </row>
    <row r="39" spans="1:32" ht="14.25">
      <c r="A39" s="23"/>
      <c r="B39" s="51"/>
      <c r="C39" s="51"/>
      <c r="D39" s="51"/>
      <c r="E39" s="51"/>
      <c r="F39" s="51"/>
      <c r="G39" s="51"/>
      <c r="H39" s="51"/>
      <c r="I39" s="51"/>
      <c r="J39" s="51"/>
      <c r="K39" s="27"/>
      <c r="L39" s="44"/>
      <c r="M39" s="44"/>
      <c r="N39" s="46"/>
      <c r="O39" s="46"/>
      <c r="P39" s="46"/>
      <c r="Q39" s="46"/>
      <c r="R39" s="46"/>
      <c r="S39" s="46"/>
      <c r="T39" s="46"/>
      <c r="U39" s="46"/>
      <c r="V39" s="28"/>
      <c r="X39" s="30" t="s">
        <v>56</v>
      </c>
      <c r="AF39" s="28"/>
    </row>
    <row r="40" spans="1:32" ht="12.75">
      <c r="A40" s="21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AF40" s="2"/>
    </row>
    <row r="41" spans="1:11" ht="15.75">
      <c r="A41" s="21"/>
      <c r="B41" s="75" t="s">
        <v>35</v>
      </c>
      <c r="K41" s="30"/>
    </row>
    <row r="42" spans="1:11" ht="12.75">
      <c r="A42" s="21"/>
      <c r="B42" s="44"/>
      <c r="C42" s="44"/>
      <c r="D42" s="44"/>
      <c r="E42" s="44"/>
      <c r="F42" s="44"/>
      <c r="G42" s="44"/>
      <c r="H42" s="44"/>
      <c r="I42" s="44"/>
      <c r="J42" s="44"/>
      <c r="K42" s="48"/>
    </row>
    <row r="43" spans="2:34" ht="15.75">
      <c r="B43" s="75" t="s">
        <v>36</v>
      </c>
      <c r="V43"/>
      <c r="W43"/>
      <c r="X43"/>
      <c r="Y43"/>
      <c r="Z43"/>
      <c r="AA43"/>
      <c r="AB43"/>
      <c r="AC43"/>
      <c r="AD43"/>
      <c r="AE43"/>
      <c r="AF43"/>
      <c r="AG43"/>
      <c r="AH43" s="4"/>
    </row>
    <row r="45" ht="15">
      <c r="B45" s="78" t="s">
        <v>54</v>
      </c>
    </row>
  </sheetData>
  <sheetProtection/>
  <mergeCells count="37">
    <mergeCell ref="Q13:Q17"/>
    <mergeCell ref="A26:E26"/>
    <mergeCell ref="A14:A17"/>
    <mergeCell ref="C10:E10"/>
    <mergeCell ref="E14:E17"/>
    <mergeCell ref="C14:C17"/>
    <mergeCell ref="D14:D17"/>
    <mergeCell ref="B14:B17"/>
    <mergeCell ref="K13:K17"/>
    <mergeCell ref="M13:M17"/>
    <mergeCell ref="AH13:AH17"/>
    <mergeCell ref="L13:L17"/>
    <mergeCell ref="Z14:Z17"/>
    <mergeCell ref="AA14:AA17"/>
    <mergeCell ref="AF13:AF17"/>
    <mergeCell ref="O13:O17"/>
    <mergeCell ref="N13:N17"/>
    <mergeCell ref="X14:X17"/>
    <mergeCell ref="P13:P17"/>
    <mergeCell ref="Y14:Y17"/>
    <mergeCell ref="R13:R17"/>
    <mergeCell ref="S13:S17"/>
    <mergeCell ref="T13:T17"/>
    <mergeCell ref="AB14:AB17"/>
    <mergeCell ref="AC14:AC17"/>
    <mergeCell ref="V13:AE13"/>
    <mergeCell ref="W14:W17"/>
    <mergeCell ref="G14:G17"/>
    <mergeCell ref="H14:H17"/>
    <mergeCell ref="I14:I17"/>
    <mergeCell ref="F14:F17"/>
    <mergeCell ref="J14:J17"/>
    <mergeCell ref="AG13:AG17"/>
    <mergeCell ref="AD14:AD17"/>
    <mergeCell ref="AE14:AE17"/>
    <mergeCell ref="V14:V17"/>
    <mergeCell ref="U13:U17"/>
  </mergeCells>
  <printOptions/>
  <pageMargins left="0.28" right="0.25" top="0.7086614173228347" bottom="0.6692913385826772" header="0.5118110236220472" footer="0.5118110236220472"/>
  <pageSetup fitToHeight="0" fitToWidth="1" horizontalDpi="600" verticalDpi="600" orientation="landscape" paperSize="9" scale="58" r:id="rId3"/>
  <legacyDrawing r:id="rId2"/>
  <oleObjects>
    <oleObject progId="Word.Document.8" shapeId="1682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3:S40"/>
  <sheetViews>
    <sheetView zoomScalePageLayoutView="0" workbookViewId="0" topLeftCell="A10">
      <selection activeCell="F42" sqref="F42"/>
    </sheetView>
  </sheetViews>
  <sheetFormatPr defaultColWidth="9.00390625" defaultRowHeight="12.75"/>
  <cols>
    <col min="1" max="1" width="11.125" style="21" customWidth="1"/>
    <col min="2" max="2" width="7.25390625" style="21" customWidth="1"/>
    <col min="3" max="3" width="6.375" style="21" customWidth="1"/>
    <col min="4" max="4" width="9.125" style="21" customWidth="1"/>
    <col min="5" max="5" width="9.75390625" style="21" customWidth="1"/>
    <col min="6" max="6" width="5.00390625" style="21" customWidth="1"/>
    <col min="7" max="7" width="7.00390625" style="21" customWidth="1"/>
    <col min="8" max="8" width="8.625" style="21" customWidth="1"/>
    <col min="9" max="9" width="8.75390625" style="21" customWidth="1"/>
    <col min="10" max="10" width="4.125" style="21" customWidth="1"/>
    <col min="11" max="11" width="10.75390625" style="21" customWidth="1"/>
    <col min="12" max="12" width="10.375" style="21" customWidth="1"/>
    <col min="13" max="13" width="10.00390625" style="21" customWidth="1"/>
    <col min="14" max="14" width="8.00390625" style="21" customWidth="1"/>
    <col min="15" max="15" width="7.125" style="21" customWidth="1"/>
    <col min="16" max="16" width="9.00390625" style="21" customWidth="1"/>
    <col min="17" max="17" width="9.875" style="21" customWidth="1"/>
    <col min="18" max="18" width="10.625" style="21" customWidth="1"/>
    <col min="19" max="19" width="11.75390625" style="21" customWidth="1"/>
    <col min="20" max="16384" width="9.125" style="21" customWidth="1"/>
  </cols>
  <sheetData>
    <row r="3" spans="1:2" ht="12.75">
      <c r="A3" s="83" t="s">
        <v>60</v>
      </c>
      <c r="B3" s="83"/>
    </row>
    <row r="4" spans="1:5" ht="12.75">
      <c r="A4" s="158" t="s">
        <v>61</v>
      </c>
      <c r="B4" s="84"/>
      <c r="C4" s="84"/>
      <c r="D4" s="84"/>
      <c r="E4" s="85"/>
    </row>
    <row r="5" spans="1:5" ht="16.5">
      <c r="A5" s="86" t="s">
        <v>62</v>
      </c>
      <c r="B5" s="87"/>
      <c r="C5" s="87"/>
      <c r="D5" s="87"/>
      <c r="E5" s="88"/>
    </row>
    <row r="6" spans="1:13" ht="18">
      <c r="A6" s="89" t="s">
        <v>63</v>
      </c>
      <c r="B6" s="87"/>
      <c r="C6" s="87"/>
      <c r="D6" s="87"/>
      <c r="E6" s="88"/>
      <c r="I6" s="90" t="s">
        <v>64</v>
      </c>
      <c r="J6" s="91"/>
      <c r="K6" s="91"/>
      <c r="L6" s="91"/>
      <c r="M6" s="91"/>
    </row>
    <row r="7" spans="1:5" ht="16.5">
      <c r="A7" s="86" t="s">
        <v>65</v>
      </c>
      <c r="B7" s="87"/>
      <c r="C7" s="87"/>
      <c r="D7" s="87"/>
      <c r="E7" s="88"/>
    </row>
    <row r="8" spans="1:13" ht="16.5">
      <c r="A8" s="86"/>
      <c r="B8" s="87"/>
      <c r="C8" s="87"/>
      <c r="D8" s="87"/>
      <c r="E8" s="88"/>
      <c r="J8" s="92" t="s">
        <v>126</v>
      </c>
      <c r="K8" s="92"/>
      <c r="L8" s="92"/>
      <c r="M8" s="83"/>
    </row>
    <row r="9" spans="1:12" ht="16.5">
      <c r="A9" s="86" t="s">
        <v>114</v>
      </c>
      <c r="B9" s="87"/>
      <c r="C9" s="87"/>
      <c r="D9" s="87"/>
      <c r="E9" s="88"/>
      <c r="J9" s="92" t="s">
        <v>66</v>
      </c>
      <c r="K9" s="92"/>
      <c r="L9" s="92"/>
    </row>
    <row r="10" spans="1:5" ht="16.5">
      <c r="A10" s="86" t="s">
        <v>67</v>
      </c>
      <c r="B10" s="87"/>
      <c r="C10" s="87"/>
      <c r="D10" s="87"/>
      <c r="E10" s="88" t="s">
        <v>68</v>
      </c>
    </row>
    <row r="11" spans="1:5" ht="16.5">
      <c r="A11" s="86"/>
      <c r="B11" s="87"/>
      <c r="C11" s="87"/>
      <c r="D11" s="93"/>
      <c r="E11" s="88"/>
    </row>
    <row r="12" spans="1:5" ht="17.25">
      <c r="A12" s="94" t="s">
        <v>69</v>
      </c>
      <c r="B12" s="95"/>
      <c r="C12" s="95"/>
      <c r="D12" s="165" t="s">
        <v>70</v>
      </c>
      <c r="E12" s="96" t="s">
        <v>71</v>
      </c>
    </row>
    <row r="14" spans="2:5" ht="12.75">
      <c r="B14" s="83" t="s">
        <v>72</v>
      </c>
      <c r="C14" s="83"/>
      <c r="D14" s="83"/>
      <c r="E14" s="83"/>
    </row>
    <row r="15" spans="1:16" ht="14.2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9"/>
      <c r="M15" s="99"/>
      <c r="N15" s="98"/>
      <c r="O15" s="99"/>
      <c r="P15" s="100"/>
    </row>
    <row r="16" spans="1:16" ht="16.5">
      <c r="A16" s="86" t="s">
        <v>73</v>
      </c>
      <c r="B16" s="87"/>
      <c r="C16" s="87"/>
      <c r="D16" s="87"/>
      <c r="E16" s="87" t="s">
        <v>74</v>
      </c>
      <c r="F16" s="87"/>
      <c r="G16" s="87"/>
      <c r="H16" s="87" t="s">
        <v>75</v>
      </c>
      <c r="I16" s="87"/>
      <c r="J16" s="87"/>
      <c r="K16" s="87" t="s">
        <v>76</v>
      </c>
      <c r="L16" s="87"/>
      <c r="M16" s="87"/>
      <c r="N16" s="87" t="s">
        <v>127</v>
      </c>
      <c r="O16" s="87"/>
      <c r="P16" s="88"/>
    </row>
    <row r="17" spans="1:16" ht="12.75">
      <c r="A17" s="103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</row>
    <row r="18" spans="1:16" ht="14.25">
      <c r="A18" s="104" t="s">
        <v>115</v>
      </c>
      <c r="B18" s="105"/>
      <c r="C18" s="105"/>
      <c r="D18" s="105"/>
      <c r="E18" s="105"/>
      <c r="F18" s="105"/>
      <c r="G18" s="105"/>
      <c r="H18" s="106"/>
      <c r="I18" s="105"/>
      <c r="J18" s="105"/>
      <c r="K18" s="159"/>
      <c r="L18" s="105"/>
      <c r="M18" s="105"/>
      <c r="N18" s="105"/>
      <c r="O18" s="105"/>
      <c r="P18" s="107"/>
    </row>
    <row r="19" spans="1:16" ht="16.5">
      <c r="A19" s="86" t="s">
        <v>116</v>
      </c>
      <c r="B19" s="87"/>
      <c r="C19" s="87"/>
      <c r="D19" s="87"/>
      <c r="E19" s="87"/>
      <c r="F19" s="87"/>
      <c r="G19" s="87"/>
      <c r="H19" s="87" t="s">
        <v>68</v>
      </c>
      <c r="I19" s="87"/>
      <c r="J19" s="87" t="s">
        <v>77</v>
      </c>
      <c r="K19" s="87"/>
      <c r="L19" s="87"/>
      <c r="M19" s="87"/>
      <c r="N19" s="87"/>
      <c r="O19" s="87"/>
      <c r="P19" s="88"/>
    </row>
    <row r="20" spans="1:16" ht="12.75">
      <c r="A20" s="109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66"/>
    </row>
    <row r="21" spans="1:16" ht="12.75">
      <c r="A21" s="110" t="s">
        <v>125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67"/>
    </row>
    <row r="22" spans="1:16" ht="16.5">
      <c r="A22" s="94" t="s">
        <v>78</v>
      </c>
      <c r="B22" s="95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68"/>
    </row>
    <row r="25" spans="2:5" ht="12.75">
      <c r="B25" s="113" t="s">
        <v>79</v>
      </c>
      <c r="C25" s="113"/>
      <c r="D25" s="113"/>
      <c r="E25" s="113"/>
    </row>
    <row r="26" spans="1:19" ht="12.75">
      <c r="A26" s="114" t="s">
        <v>80</v>
      </c>
      <c r="B26" s="115"/>
      <c r="C26" s="115"/>
      <c r="D26" s="116"/>
      <c r="E26" s="114" t="s">
        <v>81</v>
      </c>
      <c r="F26" s="116"/>
      <c r="G26" s="204" t="s">
        <v>82</v>
      </c>
      <c r="H26" s="205"/>
      <c r="I26" s="205"/>
      <c r="J26" s="205"/>
      <c r="K26" s="206"/>
      <c r="L26" s="114" t="s">
        <v>83</v>
      </c>
      <c r="M26" s="117" t="s">
        <v>84</v>
      </c>
      <c r="N26" s="116" t="s">
        <v>85</v>
      </c>
      <c r="O26" s="118" t="s">
        <v>86</v>
      </c>
      <c r="P26" s="118"/>
      <c r="Q26" s="207" t="s">
        <v>87</v>
      </c>
      <c r="R26" s="208"/>
      <c r="S26" s="209"/>
    </row>
    <row r="27" spans="1:19" ht="12.75">
      <c r="A27" s="120" t="s">
        <v>88</v>
      </c>
      <c r="B27" s="121"/>
      <c r="C27" s="121"/>
      <c r="D27" s="122"/>
      <c r="E27" s="120" t="s">
        <v>89</v>
      </c>
      <c r="F27" s="122"/>
      <c r="G27" s="210" t="s">
        <v>90</v>
      </c>
      <c r="H27" s="211"/>
      <c r="I27" s="211"/>
      <c r="J27" s="211"/>
      <c r="K27" s="212"/>
      <c r="L27" s="123" t="s">
        <v>83</v>
      </c>
      <c r="M27" s="126" t="s">
        <v>91</v>
      </c>
      <c r="N27" s="122" t="s">
        <v>92</v>
      </c>
      <c r="O27" s="127" t="s">
        <v>93</v>
      </c>
      <c r="P27" s="128" t="s">
        <v>94</v>
      </c>
      <c r="Q27" s="126" t="s">
        <v>95</v>
      </c>
      <c r="R27" s="126" t="s">
        <v>96</v>
      </c>
      <c r="S27" s="160" t="s">
        <v>117</v>
      </c>
    </row>
    <row r="28" spans="1:19" ht="12.75">
      <c r="A28" s="129" t="s">
        <v>97</v>
      </c>
      <c r="B28" s="130"/>
      <c r="C28" s="130"/>
      <c r="D28" s="131"/>
      <c r="E28" s="123" t="s">
        <v>97</v>
      </c>
      <c r="F28" s="132"/>
      <c r="G28" s="133" t="s">
        <v>118</v>
      </c>
      <c r="H28" s="161" t="s">
        <v>119</v>
      </c>
      <c r="I28" s="207" t="s">
        <v>120</v>
      </c>
      <c r="J28" s="209"/>
      <c r="K28" s="133" t="s">
        <v>121</v>
      </c>
      <c r="L28" s="119" t="s">
        <v>122</v>
      </c>
      <c r="M28" s="134"/>
      <c r="N28" s="132"/>
      <c r="O28" s="135"/>
      <c r="P28" s="134" t="s">
        <v>98</v>
      </c>
      <c r="Q28" s="125"/>
      <c r="R28" s="125" t="s">
        <v>99</v>
      </c>
      <c r="S28" s="162" t="s">
        <v>123</v>
      </c>
    </row>
    <row r="29" spans="1:19" ht="12.75">
      <c r="A29" s="213" t="s">
        <v>125</v>
      </c>
      <c r="B29" s="214"/>
      <c r="C29" s="214"/>
      <c r="D29" s="215"/>
      <c r="E29" s="136"/>
      <c r="F29" s="137"/>
      <c r="G29" s="138">
        <f>E29*2/100</f>
        <v>0</v>
      </c>
      <c r="H29" s="139">
        <f>ROUND((E29*2.55/100),2)</f>
        <v>0</v>
      </c>
      <c r="I29" s="136">
        <f>E29*3/100</f>
        <v>0</v>
      </c>
      <c r="J29" s="137"/>
      <c r="K29" s="138">
        <f>E29*1/100</f>
        <v>0</v>
      </c>
      <c r="L29" s="138">
        <f>ROUND((E29*2/100),2)</f>
        <v>0</v>
      </c>
      <c r="M29" s="163">
        <f>G29+H29+I29+K29+L29</f>
        <v>0</v>
      </c>
      <c r="N29" s="139">
        <f>E29-M29</f>
        <v>0</v>
      </c>
      <c r="O29" s="139">
        <f>(E29-M29)*20/100</f>
        <v>0</v>
      </c>
      <c r="P29" s="139"/>
      <c r="Q29" s="139">
        <f>(E29-M29)*20/100*0.985</f>
        <v>0</v>
      </c>
      <c r="R29" s="139"/>
      <c r="S29" s="139">
        <v>0</v>
      </c>
    </row>
    <row r="30" spans="1:19" ht="24.75" customHeight="1">
      <c r="A30" s="216"/>
      <c r="B30" s="217"/>
      <c r="C30" s="217"/>
      <c r="D30" s="218"/>
      <c r="E30" s="140"/>
      <c r="F30" s="141"/>
      <c r="G30" s="139"/>
      <c r="H30" s="139"/>
      <c r="I30" s="140"/>
      <c r="J30" s="141"/>
      <c r="K30" s="138"/>
      <c r="L30" s="138"/>
      <c r="M30" s="138"/>
      <c r="N30" s="139"/>
      <c r="O30" s="139"/>
      <c r="P30" s="139"/>
      <c r="Q30" s="139"/>
      <c r="R30" s="139"/>
      <c r="S30" s="142"/>
    </row>
    <row r="31" spans="1:19" ht="12.75">
      <c r="A31" s="143"/>
      <c r="B31" s="144"/>
      <c r="C31" s="144" t="s">
        <v>84</v>
      </c>
      <c r="D31" s="144"/>
      <c r="E31" s="136">
        <f>E29+E30</f>
        <v>0</v>
      </c>
      <c r="F31" s="137"/>
      <c r="G31" s="145">
        <f aca="true" t="shared" si="0" ref="G31:M31">G29+G30</f>
        <v>0</v>
      </c>
      <c r="H31" s="136">
        <f t="shared" si="0"/>
        <v>0</v>
      </c>
      <c r="I31" s="136">
        <f t="shared" si="0"/>
        <v>0</v>
      </c>
      <c r="J31" s="137"/>
      <c r="K31" s="136">
        <f>K29+K30</f>
        <v>0</v>
      </c>
      <c r="L31" s="136">
        <f>L29+L30</f>
        <v>0</v>
      </c>
      <c r="M31" s="136">
        <f t="shared" si="0"/>
        <v>0</v>
      </c>
      <c r="N31" s="139">
        <f>N29+N30</f>
        <v>0</v>
      </c>
      <c r="O31" s="139">
        <f>O29+O30</f>
        <v>0</v>
      </c>
      <c r="P31" s="139"/>
      <c r="Q31" s="139">
        <f>Q29+Q30</f>
        <v>0</v>
      </c>
      <c r="R31" s="139"/>
      <c r="S31" s="139">
        <v>0</v>
      </c>
    </row>
    <row r="32" ht="12.75">
      <c r="J32" s="164"/>
    </row>
    <row r="33" spans="2:18" ht="12.75"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Q33" s="21" t="s">
        <v>101</v>
      </c>
      <c r="R33" s="146">
        <v>42181</v>
      </c>
    </row>
    <row r="34" spans="1:15" ht="12.75">
      <c r="A34" s="114" t="s">
        <v>102</v>
      </c>
      <c r="B34" s="115"/>
      <c r="C34" s="116"/>
      <c r="D34" s="114" t="s">
        <v>103</v>
      </c>
      <c r="E34" s="115"/>
      <c r="F34" s="115"/>
      <c r="G34" s="116"/>
      <c r="H34" s="147"/>
      <c r="I34" s="147" t="s">
        <v>104</v>
      </c>
      <c r="J34" s="148"/>
      <c r="K34" s="148"/>
      <c r="L34" s="117"/>
      <c r="M34" s="114" t="s">
        <v>105</v>
      </c>
      <c r="N34" s="115"/>
      <c r="O34" s="116"/>
    </row>
    <row r="35" spans="1:18" ht="12.75">
      <c r="A35" s="120"/>
      <c r="B35" s="121"/>
      <c r="C35" s="122"/>
      <c r="D35" s="120" t="s">
        <v>106</v>
      </c>
      <c r="E35" s="121"/>
      <c r="F35" s="121"/>
      <c r="G35" s="122"/>
      <c r="H35" s="120" t="s">
        <v>107</v>
      </c>
      <c r="I35" s="149" t="s">
        <v>108</v>
      </c>
      <c r="J35" s="150"/>
      <c r="K35" s="150"/>
      <c r="L35" s="126" t="s">
        <v>109</v>
      </c>
      <c r="M35" s="120" t="s">
        <v>110</v>
      </c>
      <c r="N35" s="121"/>
      <c r="O35" s="122"/>
      <c r="R35" s="21" t="s">
        <v>124</v>
      </c>
    </row>
    <row r="36" spans="1:15" ht="12.75">
      <c r="A36" s="123"/>
      <c r="B36" s="124"/>
      <c r="C36" s="132"/>
      <c r="D36" s="123" t="s">
        <v>111</v>
      </c>
      <c r="E36" s="124"/>
      <c r="F36" s="124"/>
      <c r="G36" s="132"/>
      <c r="H36" s="123" t="s">
        <v>92</v>
      </c>
      <c r="I36" s="151" t="s">
        <v>112</v>
      </c>
      <c r="J36" s="152"/>
      <c r="K36" s="152"/>
      <c r="L36" s="125" t="s">
        <v>92</v>
      </c>
      <c r="M36" s="123" t="s">
        <v>113</v>
      </c>
      <c r="N36" s="124"/>
      <c r="O36" s="132"/>
    </row>
    <row r="37" spans="1:15" ht="12.75">
      <c r="A37" s="153"/>
      <c r="B37" s="154"/>
      <c r="C37" s="155"/>
      <c r="D37" s="153"/>
      <c r="E37" s="154"/>
      <c r="F37" s="154"/>
      <c r="G37" s="155"/>
      <c r="H37" s="153"/>
      <c r="I37" s="153"/>
      <c r="J37" s="154"/>
      <c r="K37" s="154"/>
      <c r="L37" s="118"/>
      <c r="M37" s="153"/>
      <c r="N37" s="154"/>
      <c r="O37" s="155"/>
    </row>
    <row r="38" spans="1:18" ht="12.75">
      <c r="A38" s="153"/>
      <c r="B38" s="154"/>
      <c r="C38" s="155"/>
      <c r="D38" s="153"/>
      <c r="E38" s="154"/>
      <c r="F38" s="154"/>
      <c r="G38" s="155"/>
      <c r="H38" s="153"/>
      <c r="I38" s="153"/>
      <c r="J38" s="154"/>
      <c r="K38" s="154"/>
      <c r="L38" s="118"/>
      <c r="M38" s="153"/>
      <c r="N38" s="154"/>
      <c r="O38" s="155"/>
      <c r="R38" s="156" t="s">
        <v>56</v>
      </c>
    </row>
    <row r="39" ht="12.75">
      <c r="R39" s="157"/>
    </row>
    <row r="40" ht="12.75">
      <c r="R40" s="156"/>
    </row>
  </sheetData>
  <sheetProtection/>
  <mergeCells count="5">
    <mergeCell ref="G26:K26"/>
    <mergeCell ref="Q26:S26"/>
    <mergeCell ref="G27:K27"/>
    <mergeCell ref="I28:J28"/>
    <mergeCell ref="A29:D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2">
    <tabColor indexed="13"/>
  </sheetPr>
  <dimension ref="A2:Q15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6384" width="9.125" style="53" customWidth="1"/>
  </cols>
  <sheetData>
    <row r="2" spans="1:17" ht="15" customHeight="1">
      <c r="A2" s="55" t="s">
        <v>25</v>
      </c>
      <c r="O2" s="52"/>
      <c r="P2" s="52"/>
      <c r="Q2" s="52"/>
    </row>
    <row r="3" spans="15:17" ht="15">
      <c r="O3" s="52"/>
      <c r="P3" s="52"/>
      <c r="Q3" s="52"/>
    </row>
    <row r="4" spans="15:17" ht="15">
      <c r="O4" s="52"/>
      <c r="P4" s="52"/>
      <c r="Q4" s="52"/>
    </row>
    <row r="5" spans="1:17" ht="15.75">
      <c r="A5" s="219" t="s">
        <v>11</v>
      </c>
      <c r="B5" s="219"/>
      <c r="C5" s="219"/>
      <c r="D5" s="219"/>
      <c r="O5" s="52"/>
      <c r="P5" s="52"/>
      <c r="Q5" s="52"/>
    </row>
    <row r="6" spans="1:17" ht="15">
      <c r="A6" s="54"/>
      <c r="O6" s="52"/>
      <c r="P6" s="52"/>
      <c r="Q6" s="52"/>
    </row>
    <row r="7" spans="1:17" ht="15">
      <c r="A7" s="56" t="s">
        <v>24</v>
      </c>
      <c r="O7" s="52"/>
      <c r="P7" s="52"/>
      <c r="Q7" s="52"/>
    </row>
    <row r="8" spans="1:17" ht="15" customHeight="1">
      <c r="A8" s="62" t="s">
        <v>134</v>
      </c>
      <c r="O8" s="52"/>
      <c r="P8" s="52"/>
      <c r="Q8" s="52"/>
    </row>
    <row r="9" spans="1:17" ht="15" customHeight="1">
      <c r="A9" s="62" t="s">
        <v>46</v>
      </c>
      <c r="O9" s="52"/>
      <c r="P9" s="52"/>
      <c r="Q9" s="52"/>
    </row>
    <row r="10" spans="1:17" ht="15">
      <c r="A10" s="56" t="s">
        <v>48</v>
      </c>
      <c r="O10" s="52"/>
      <c r="P10" s="52"/>
      <c r="Q10" s="52"/>
    </row>
    <row r="11" ht="15">
      <c r="A11" s="56" t="s">
        <v>47</v>
      </c>
    </row>
    <row r="12" ht="15">
      <c r="A12" s="62"/>
    </row>
    <row r="13" ht="15">
      <c r="A13" s="62" t="s">
        <v>135</v>
      </c>
    </row>
    <row r="15" ht="18.75">
      <c r="A15" s="169" t="s">
        <v>133</v>
      </c>
    </row>
  </sheetData>
  <sheetProtection/>
  <mergeCells count="1">
    <mergeCell ref="A5:D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io io</cp:lastModifiedBy>
  <cp:lastPrinted>2015-06-16T08:09:11Z</cp:lastPrinted>
  <dcterms:created xsi:type="dcterms:W3CDTF">2010-11-22T07:50:10Z</dcterms:created>
  <dcterms:modified xsi:type="dcterms:W3CDTF">2015-07-14T08:09:50Z</dcterms:modified>
  <cp:category/>
  <cp:version/>
  <cp:contentType/>
  <cp:contentStatus/>
</cp:coreProperties>
</file>